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FondUser\Desktop\Толмачев\2016 с обмена\Ангарск 2016\179-9-ПРАВ\Excel\"/>
    </mc:Choice>
  </mc:AlternateContent>
  <bookViews>
    <workbookView xWindow="15" yWindow="5970" windowWidth="15420" windowHeight="5715"/>
  </bookViews>
  <sheets>
    <sheet name="Мои данные" sheetId="1" r:id="rId1"/>
    <sheet name="Вспомогательный" sheetId="2" state="hidden" r:id="rId2"/>
  </sheets>
  <definedNames>
    <definedName name="_xlnm.Print_Titles" localSheetId="0">'Мои данные'!$15:$15</definedName>
    <definedName name="_xlnm.Print_Area" localSheetId="0">'Мои данные'!$A$1:$N$30</definedName>
  </definedNames>
  <calcPr calcId="152511"/>
</workbook>
</file>

<file path=xl/calcChain.xml><?xml version="1.0" encoding="utf-8"?>
<calcChain xmlns="http://schemas.openxmlformats.org/spreadsheetml/2006/main">
  <c r="N17" i="1" l="1"/>
  <c r="N19" i="1"/>
  <c r="N20" i="1"/>
  <c r="N22" i="1"/>
  <c r="N23" i="1"/>
  <c r="E16" i="1"/>
  <c r="A12" i="2"/>
  <c r="F16" i="1"/>
  <c r="N16" i="1"/>
  <c r="D16" i="1" l="1"/>
</calcChain>
</file>

<file path=xl/comments1.xml><?xml version="1.0" encoding="utf-8"?>
<comments xmlns="http://schemas.openxmlformats.org/spreadsheetml/2006/main">
  <authors>
    <author>Сергей</author>
    <author>Alex</author>
    <author>Alex Sosedko</author>
  </authors>
  <commentList>
    <comment ref="A2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A3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&lt;Индекс/ЛН расчета&gt;</t>
        </r>
      </text>
    </comment>
    <comment ref="A7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стройки&gt;, &lt;Наименование объекта&gt;, &lt;Наименование локальной сметы&gt;</t>
        </r>
      </text>
    </comment>
    <comment ref="A10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&lt;Подрядчик&gt;</t>
        </r>
      </text>
    </comment>
    <comment ref="C12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&lt;Заказчик&gt;</t>
        </r>
      </text>
    </comment>
    <comment ref="A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&lt;Номер позиции по смете&gt;</t>
        </r>
      </text>
    </comment>
    <comment ref="B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</t>
        </r>
      </text>
    </comment>
    <comment ref="C15" authorId="2" shapeId="0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(код) позиции&gt;
&lt;Комментарии из базы данных к расценке&gt;
Примечание: &lt;Примечание&gt;</t>
        </r>
      </text>
    </comment>
    <comment ref="D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=IF(INDIRECT("H"&amp;ROW())="",INDIRECT("E"&amp;ROW()),"(" &amp; INDIRECT("H"&amp;ROW())&amp;")")&amp;IF(INDIRECT("F"&amp;ROW())="0", " * 0", IF(INDIRECT("F"&amp;ROW())="", IF(INDIRECT("I"&amp;ROW())=""," "," * "&amp;INDIRECT("I"&amp;ROW())), " * "&amp;INDIRECT("F"&amp;ROW())))&amp;IF(INDIRECT("G"&amp;ROW())="", " ", " * "&amp;INDIRECT("G"&amp;ROW()))&lt;Пустой идентификатор&gt;</t>
        </r>
      </text>
    </comment>
    <comment ref="E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=IF(&lt;Пустой идентификатор&gt;&lt;Количество всего (физ. объем) по позиции&gt; = "","0",&lt;Количество всего (физ. объем) по позиции&gt;)</t>
        </r>
      </text>
    </comment>
    <comment ref="F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=IF(INDIRECT("J" &amp; ROW())="текущие цены", IF(INDIRECT("G" &amp; ROW())="", "&lt;ПЗ по позиции на единицу в текущих ценах с учетом всех к-тов&gt;", "&lt;ПЗ по позиции на единицу в текущих ценах&gt;"), IF(INDIRECT("G" &amp; ROW())="", "&lt;ПЗ по позиции на единицу в базисных ценах с учетом всех к-тов&gt;","&lt;ПЗ по позиции на единицу в базисных ценах&gt;")) </t>
        </r>
      </text>
    </comment>
    <comment ref="G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&lt;К-т к позиции на прямые затраты&gt;</t>
        </r>
      </text>
    </comment>
    <comment ref="H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&lt;Формула расчета физ. объема&gt;</t>
        </r>
      </text>
    </comment>
    <comment ref="I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&lt;Формула расчета стоимости единицы&gt;</t>
        </r>
      </text>
    </comment>
    <comment ref="J15" authorId="2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&lt;Уровень цен позиции&gt;</t>
        </r>
      </text>
    </comment>
    <comment ref="K15" authorId="2" shapeId="0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коэффициентов&gt;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&lt;Номер раздела&gt;</t>
        </r>
      </text>
    </comment>
    <comment ref="M15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&lt;Ед. измерения по расценке&gt;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=IF(INDIRECT("J" &amp; ROW())="текущие цены", &lt;ИТОГО ПЗ по позиции в текущих ценах&gt;/1000, &lt;ИТОГО ПЗ по позиции для БИМ&gt;/1000) 
</t>
        </r>
      </text>
    </comment>
    <comment ref="A17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N17" authorId="0" shapeId="0">
      <text>
        <r>
          <rPr>
            <sz val="8"/>
            <color indexed="81"/>
            <rFont val="Tahoma"/>
            <family val="2"/>
            <charset val="204"/>
          </rPr>
          <t xml:space="preserve"> =&lt;Прямые затраты (итоги)&gt;/1000</t>
        </r>
      </text>
    </comment>
    <comment ref="C26" authorId="0" shapeId="0">
      <text>
        <r>
          <rPr>
            <sz val="8"/>
            <color indexed="81"/>
            <rFont val="Tahoma"/>
            <family val="2"/>
            <charset val="204"/>
          </rPr>
          <t xml:space="preserve"> &lt;подпись 360 значение&gt;</t>
        </r>
      </text>
    </comment>
    <comment ref="C29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&lt;Составил&gt;</t>
        </r>
      </text>
    </comment>
    <comment ref="A31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&lt;Комментарии к смете&gt;</t>
        </r>
      </text>
    </comment>
  </commentList>
</comments>
</file>

<file path=xl/sharedStrings.xml><?xml version="1.0" encoding="utf-8"?>
<sst xmlns="http://schemas.openxmlformats.org/spreadsheetml/2006/main" count="27" uniqueCount="27">
  <si>
    <t>№ пп</t>
  </si>
  <si>
    <t>на проектные (изыскательские)  работы</t>
  </si>
  <si>
    <t>Наименование проектной (изыскательской) организации</t>
  </si>
  <si>
    <t xml:space="preserve">Главный инженер проекта </t>
  </si>
  <si>
    <t xml:space="preserve">Составитель сметы </t>
  </si>
  <si>
    <t xml:space="preserve">СМЕТА № </t>
  </si>
  <si>
    <t>Характеристика предприятия,
здания, сооружения или вид работ</t>
  </si>
  <si>
    <t>Номер частей, глав, таблиц,
параграфов и пунктов указаний к
разделу справочника базовых цен
на проектные и изыскательские
работы для строителей</t>
  </si>
  <si>
    <t xml:space="preserve">Приложение к Договору № </t>
  </si>
  <si>
    <t>Форма 2п</t>
  </si>
  <si>
    <t>Расчет стоимости: (a+bx)*Kj или
(стоимость
строительно-монтажных
работ)*проц./ 100 или количество * цена, руб.</t>
  </si>
  <si>
    <t>Стоимость работ,    тыс. руб.</t>
  </si>
  <si>
    <t>Узлы учета холодной воды: диаметром до 80 мм</t>
  </si>
  <si>
    <t>СБЦП07-4-14-А
/Таблица: СБЦП07-4-14 параметр: А/ "Коммунальные инженерные сети и сооружения (2012 г.)"</t>
  </si>
  <si>
    <t>3,84*1,3*0,5</t>
  </si>
  <si>
    <t>цены 2001</t>
  </si>
  <si>
    <t>(Коэффициент перевода в текущие цены  4 кв. 2015 ПЗ=3,84 (ОЗП=3,84; ЭМ=3,84 к расх.; ЗПМ=3,84; МАТ=3,84 к расх.; ТЗ=3,84; ТЗМ=3,84);
Районый коэффициент к заработной плате на территории Иркутской области (Постановление №9 от 28.01.1993г) ПЗ=1,3 (ОЗП=1,3; ЭМ=1,3 к расх.; ЗПМ=1,3; МАТ=1,3 к расх.; ТЗ=1,3; ТЗМ=1,3);
Понижающий коэффициент на капитальный ремонт ПЗ=0,5 (ОЗП=0,5; ЭМ=0,5 к расх.; ЗПМ=0,5; МАТ=0,5 к расх.; ТЗ=0,5; ТЗМ=0,5))</t>
  </si>
  <si>
    <t>объект</t>
  </si>
  <si>
    <t>Итого прямые затраты по смете в ценах 2001г.</t>
  </si>
  <si>
    <t>Итоги по смете:</t>
  </si>
  <si>
    <t xml:space="preserve">  Проектные работы: Коммунальные инженерные сети и сооружения (2012)</t>
  </si>
  <si>
    <t xml:space="preserve">  Итого</t>
  </si>
  <si>
    <t xml:space="preserve">    В том числе:</t>
  </si>
  <si>
    <t xml:space="preserve">  НДС 18%</t>
  </si>
  <si>
    <t xml:space="preserve">  ВСЕГО по смете</t>
  </si>
  <si>
    <t>Многоквартирный жилой дом, расположенный по адресу:г.Ангарск кв-л 179 д.9, ,</t>
  </si>
  <si>
    <t xml:space="preserve"> проектирование  внутридомовых инженерных узлов учета холодного водоснабжения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</si>
</sst>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8"/>
      <color rgb="FF000000"/>
      <name val="Arial Cy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5" fillId="0" borderId="1">
      <alignment horizontal="center"/>
    </xf>
    <xf numFmtId="0" fontId="1" fillId="0" borderId="0">
      <alignment vertical="top"/>
    </xf>
    <xf numFmtId="0" fontId="5" fillId="0" borderId="1">
      <alignment horizontal="center"/>
    </xf>
    <xf numFmtId="0" fontId="5" fillId="0" borderId="0">
      <alignment vertical="top"/>
    </xf>
    <xf numFmtId="0" fontId="5" fillId="0" borderId="0">
      <alignment horizontal="right" vertical="top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1">
      <alignment horizontal="center" wrapText="1"/>
    </xf>
    <xf numFmtId="0" fontId="5" fillId="0" borderId="1">
      <alignment horizontal="center"/>
    </xf>
    <xf numFmtId="0" fontId="5" fillId="0" borderId="1">
      <alignment horizontal="center" wrapText="1"/>
    </xf>
    <xf numFmtId="0" fontId="1" fillId="0" borderId="0"/>
    <xf numFmtId="0" fontId="5" fillId="0" borderId="0">
      <alignment horizontal="center"/>
    </xf>
    <xf numFmtId="0" fontId="5" fillId="0" borderId="0">
      <alignment horizontal="left" vertical="top"/>
    </xf>
    <xf numFmtId="0" fontId="5" fillId="0" borderId="0"/>
  </cellStyleXfs>
  <cellXfs count="34">
    <xf numFmtId="0" fontId="0" fillId="0" borderId="0" xfId="0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left" indent="1"/>
    </xf>
    <xf numFmtId="0" fontId="8" fillId="0" borderId="0" xfId="21" applyFont="1" applyBorder="1">
      <alignment horizontal="center"/>
    </xf>
    <xf numFmtId="0" fontId="8" fillId="0" borderId="0" xfId="21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8" fillId="0" borderId="0" xfId="22" applyFont="1">
      <alignment horizontal="left" vertical="top"/>
    </xf>
    <xf numFmtId="0" fontId="11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8" fillId="0" borderId="2" xfId="12" applyFont="1" applyBorder="1">
      <alignment horizontal="center" wrapText="1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10" fontId="8" fillId="0" borderId="2" xfId="0" applyNumberFormat="1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right" vertical="top" wrapText="1"/>
    </xf>
    <xf numFmtId="164" fontId="8" fillId="0" borderId="1" xfId="5" applyNumberFormat="1" applyFont="1" applyBorder="1" applyAlignment="1">
      <alignment horizontal="right" vertical="top" wrapText="1"/>
    </xf>
    <xf numFmtId="164" fontId="9" fillId="0" borderId="1" xfId="5" applyNumberFormat="1" applyFont="1" applyBorder="1" applyAlignment="1">
      <alignment horizontal="right" vertical="top" wrapText="1"/>
    </xf>
    <xf numFmtId="0" fontId="8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9" fillId="0" borderId="1" xfId="5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0" fillId="0" borderId="0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wrapText="1"/>
    </xf>
    <xf numFmtId="0" fontId="7" fillId="0" borderId="0" xfId="21" applyFont="1">
      <alignment horizontal="center"/>
    </xf>
    <xf numFmtId="0" fontId="8" fillId="0" borderId="0" xfId="0" applyFont="1" applyAlignment="1">
      <alignment horizontal="center"/>
    </xf>
    <xf numFmtId="0" fontId="9" fillId="0" borderId="0" xfId="21" applyFont="1" applyBorder="1" applyAlignment="1">
      <alignment horizontal="center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center" vertical="top" wrapText="1"/>
    </xf>
  </cellXfs>
  <cellStyles count="24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РесМет" xfId="8"/>
    <cellStyle name="ИтогоБазЦ" xfId="9"/>
    <cellStyle name="ИтогоБИМ" xfId="10"/>
    <cellStyle name="ИтогоРесМет" xfId="11"/>
    <cellStyle name="ЛокСмета" xfId="12"/>
    <cellStyle name="ЛокСмМТСН" xfId="13"/>
    <cellStyle name="М29" xfId="14"/>
    <cellStyle name="ОбСмета" xfId="15"/>
    <cellStyle name="Обычный" xfId="0" builtinId="0"/>
    <cellStyle name="Параметр" xfId="16"/>
    <cellStyle name="ПеременныеСметы" xfId="17"/>
    <cellStyle name="РесСмета" xfId="18"/>
    <cellStyle name="СводкаСтоимРаб" xfId="19"/>
    <cellStyle name="СводРасч" xfId="20"/>
    <cellStyle name="Титул" xfId="21"/>
    <cellStyle name="Хвост" xfId="22"/>
    <cellStyle name="Экспертиза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13</xdr:row>
          <xdr:rowOff>1057275</xdr:rowOff>
        </xdr:from>
        <xdr:to>
          <xdr:col>1</xdr:col>
          <xdr:colOff>1000125</xdr:colOff>
          <xdr:row>13</xdr:row>
          <xdr:rowOff>1266825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Обработка …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847725</xdr:rowOff>
        </xdr:from>
        <xdr:to>
          <xdr:col>1</xdr:col>
          <xdr:colOff>1905000</xdr:colOff>
          <xdr:row>13</xdr:row>
          <xdr:rowOff>1095375</xdr:rowOff>
        </xdr:to>
        <xdr:sp macro="" textlink="">
          <xdr:nvSpPr>
            <xdr:cNvPr id="1071" name="CheckBox1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Y31"/>
  <sheetViews>
    <sheetView showGridLines="0" tabSelected="1" zoomScale="120" zoomScaleNormal="120" workbookViewId="0">
      <selection activeCell="A10" sqref="A10:N10"/>
    </sheetView>
  </sheetViews>
  <sheetFormatPr defaultRowHeight="12.75" x14ac:dyDescent="0.2"/>
  <cols>
    <col min="1" max="1" width="5.7109375" style="1" customWidth="1"/>
    <col min="2" max="3" width="29.42578125" style="1" customWidth="1"/>
    <col min="4" max="4" width="16.85546875" style="1" customWidth="1"/>
    <col min="5" max="10" width="22.140625" style="1" hidden="1" customWidth="1"/>
    <col min="11" max="11" width="73.7109375" style="1" hidden="1" customWidth="1"/>
    <col min="12" max="13" width="15" style="1" hidden="1" customWidth="1"/>
    <col min="14" max="14" width="11.140625" style="1" customWidth="1"/>
    <col min="15" max="16" width="9.140625" style="1" customWidth="1"/>
    <col min="17" max="24" width="9.140625" style="1"/>
    <col min="25" max="25" width="79.28515625" style="13" customWidth="1"/>
    <col min="26" max="16384" width="9.140625" style="1"/>
  </cols>
  <sheetData>
    <row r="1" spans="1:14" x14ac:dyDescent="0.2">
      <c r="A1" s="28"/>
      <c r="B1" s="28"/>
      <c r="C1" s="28"/>
      <c r="D1" s="28"/>
      <c r="N1" s="12" t="s">
        <v>9</v>
      </c>
    </row>
    <row r="2" spans="1:14" x14ac:dyDescent="0.2">
      <c r="A2" s="32" t="s">
        <v>8</v>
      </c>
      <c r="B2" s="32"/>
      <c r="C2" s="32"/>
      <c r="D2" s="32"/>
    </row>
    <row r="3" spans="1:14" ht="15.75" x14ac:dyDescent="0.25">
      <c r="A3" s="29" t="s">
        <v>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30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">
      <c r="A7" s="31" t="s">
        <v>25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">
      <c r="A9" s="3" t="s">
        <v>2</v>
      </c>
      <c r="B9" s="2"/>
    </row>
    <row r="10" spans="1:14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x14ac:dyDescent="0.2">
      <c r="A11" s="2"/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">
      <c r="A12" s="3" t="s">
        <v>26</v>
      </c>
      <c r="B12" s="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x14ac:dyDescent="0.2">
      <c r="A13" s="2"/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s="8" customFormat="1" ht="100.5" customHeight="1" x14ac:dyDescent="0.2">
      <c r="A14" s="7" t="s">
        <v>0</v>
      </c>
      <c r="B14" s="7" t="s">
        <v>6</v>
      </c>
      <c r="C14" s="7" t="s">
        <v>7</v>
      </c>
      <c r="D14" s="7" t="s">
        <v>10</v>
      </c>
      <c r="E14" s="7"/>
      <c r="F14" s="7"/>
      <c r="G14" s="7"/>
      <c r="H14" s="7"/>
      <c r="I14" s="7"/>
      <c r="J14" s="7"/>
      <c r="K14" s="7"/>
      <c r="L14" s="7"/>
      <c r="M14" s="7"/>
      <c r="N14" s="7" t="s">
        <v>11</v>
      </c>
    </row>
    <row r="15" spans="1:14" x14ac:dyDescent="0.2">
      <c r="A15" s="14">
        <v>1</v>
      </c>
      <c r="B15" s="14">
        <v>2</v>
      </c>
      <c r="C15" s="14">
        <v>3</v>
      </c>
      <c r="D15" s="14">
        <v>4</v>
      </c>
      <c r="E15" s="14"/>
      <c r="F15" s="14"/>
      <c r="G15" s="14"/>
      <c r="H15" s="14"/>
      <c r="I15" s="14"/>
      <c r="J15" s="14"/>
      <c r="K15" s="14"/>
      <c r="L15" s="14"/>
      <c r="M15" s="14"/>
      <c r="N15" s="14">
        <v>5</v>
      </c>
    </row>
    <row r="16" spans="1:14" s="9" customFormat="1" ht="89.25" x14ac:dyDescent="0.2">
      <c r="A16" s="15">
        <v>1</v>
      </c>
      <c r="B16" s="16" t="s">
        <v>12</v>
      </c>
      <c r="C16" s="17" t="s">
        <v>13</v>
      </c>
      <c r="D16" s="18" t="str">
        <f ca="1">IF(INDIRECT("H"&amp;ROW())="",INDIRECT("E"&amp;ROW()),"(" &amp; INDIRECT("H"&amp;ROW())&amp;")")&amp;IF(INDIRECT("F"&amp;ROW())="0", " * 0", IF(INDIRECT("F"&amp;ROW())="", IF(INDIRECT("I"&amp;ROW())=""," "," * "&amp;INDIRECT("I"&amp;ROW())), " * "&amp;INDIRECT("F"&amp;ROW())))&amp;IF(INDIRECT("G"&amp;ROW())="", " ", " * "&amp;INDIRECT("G"&amp;ROW()))</f>
        <v>1 * 5700 * 3,84*1,3*0,5</v>
      </c>
      <c r="E16" s="19">
        <f>IF( 1 = "","0",1)</f>
        <v>1</v>
      </c>
      <c r="F16" s="19" t="str">
        <f ca="1">IF(INDIRECT("J" &amp; ROW())="текущие цены", IF(INDIRECT("G" &amp; ROW())="", "0", "0"), IF(INDIRECT("G" &amp; ROW())="", "14227.2","5700"))</f>
        <v>5700</v>
      </c>
      <c r="G16" s="19" t="s">
        <v>14</v>
      </c>
      <c r="H16" s="19"/>
      <c r="I16" s="19"/>
      <c r="J16" s="19" t="s">
        <v>15</v>
      </c>
      <c r="K16" s="19" t="s">
        <v>16</v>
      </c>
      <c r="L16" s="19">
        <v>1</v>
      </c>
      <c r="M16" s="19" t="s">
        <v>17</v>
      </c>
      <c r="N16" s="20">
        <f ca="1">IF(INDIRECT("J" &amp; ROW())="текущие цены", 0/1000, 14227/1000)</f>
        <v>14.227</v>
      </c>
    </row>
    <row r="17" spans="1:25" s="10" customFormat="1" x14ac:dyDescent="0.2">
      <c r="A17" s="23" t="s">
        <v>18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1">
        <f>14227/1000</f>
        <v>14.227</v>
      </c>
      <c r="O17" s="9"/>
      <c r="P17" s="9"/>
      <c r="Q17" s="9"/>
      <c r="R17" s="9"/>
      <c r="S17" s="9"/>
      <c r="Y17" s="9"/>
    </row>
    <row r="18" spans="1:25" x14ac:dyDescent="0.2">
      <c r="A18" s="25" t="s">
        <v>19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2"/>
      <c r="O18" s="9"/>
      <c r="P18" s="9"/>
      <c r="Q18" s="9"/>
      <c r="R18" s="9"/>
      <c r="S18" s="9"/>
    </row>
    <row r="19" spans="1:25" ht="27.95" customHeight="1" x14ac:dyDescent="0.2">
      <c r="A19" s="23" t="s">
        <v>20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1">
        <f>14227/1000</f>
        <v>14.227</v>
      </c>
      <c r="O19" s="9"/>
      <c r="P19" s="9"/>
      <c r="Q19" s="9"/>
      <c r="R19" s="9"/>
      <c r="S19" s="9"/>
    </row>
    <row r="20" spans="1:25" x14ac:dyDescent="0.2">
      <c r="A20" s="23" t="s">
        <v>21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1">
        <f>14227/1000</f>
        <v>14.227</v>
      </c>
      <c r="O20" s="9"/>
      <c r="P20" s="9"/>
      <c r="Q20" s="9"/>
      <c r="R20" s="9"/>
      <c r="S20" s="9"/>
    </row>
    <row r="21" spans="1:25" x14ac:dyDescent="0.2">
      <c r="A21" s="23" t="s">
        <v>22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1"/>
      <c r="O21" s="9"/>
      <c r="P21" s="9"/>
      <c r="Q21" s="9"/>
      <c r="R21" s="9"/>
      <c r="S21" s="9"/>
    </row>
    <row r="22" spans="1:25" x14ac:dyDescent="0.2">
      <c r="A22" s="23" t="s">
        <v>23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1">
        <f>2560.86/1000</f>
        <v>2.5608599999999999</v>
      </c>
      <c r="O22" s="9"/>
      <c r="P22" s="9"/>
      <c r="Q22" s="9"/>
      <c r="R22" s="9"/>
      <c r="S22" s="9"/>
    </row>
    <row r="23" spans="1:25" x14ac:dyDescent="0.2">
      <c r="A23" s="25" t="s">
        <v>24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2">
        <f>16787.86/1000</f>
        <v>16.787860000000002</v>
      </c>
      <c r="O23" s="9"/>
      <c r="P23" s="9"/>
      <c r="Q23" s="9"/>
      <c r="R23" s="9"/>
      <c r="S23" s="9"/>
    </row>
    <row r="24" spans="1:2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0"/>
      <c r="P24" s="10"/>
      <c r="Q24" s="10"/>
      <c r="R24" s="10"/>
      <c r="S24" s="10"/>
    </row>
    <row r="25" spans="1:2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25" x14ac:dyDescent="0.2">
      <c r="A26" s="1" t="s">
        <v>3</v>
      </c>
      <c r="B26" s="2"/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25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25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25" x14ac:dyDescent="0.2">
      <c r="A29" s="1" t="s">
        <v>4</v>
      </c>
      <c r="B29" s="2"/>
      <c r="C29" s="1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1" spans="1:25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</sheetData>
  <mergeCells count="15">
    <mergeCell ref="A31:N31"/>
    <mergeCell ref="A1:D1"/>
    <mergeCell ref="A3:N3"/>
    <mergeCell ref="A4:N4"/>
    <mergeCell ref="A7:N7"/>
    <mergeCell ref="C12:N12"/>
    <mergeCell ref="A2:D2"/>
    <mergeCell ref="A10:N10"/>
    <mergeCell ref="A17:M17"/>
    <mergeCell ref="A18:M18"/>
    <mergeCell ref="A19:M19"/>
    <mergeCell ref="A20:M20"/>
    <mergeCell ref="A21:M21"/>
    <mergeCell ref="A22:M22"/>
    <mergeCell ref="A23:M23"/>
  </mergeCells>
  <phoneticPr fontId="4" type="noConversion"/>
  <pageMargins left="0.78740157480314965" right="0.39370078740157483" top="0.39370078740157483" bottom="0.39370078740157483" header="0.23622047244094491" footer="0.23622047244094491"/>
  <pageSetup paperSize="9" scale="97" fitToHeight="30000" orientation="portrait" r:id="rId1"/>
  <headerFooter alignWithMargins="0">
    <oddHeader>&amp;LГРАНД-Смета</oddHeader>
    <oddFooter>&amp;R&amp;P</oddFooter>
  </headerFooter>
  <drawing r:id="rId2"/>
  <legacyDrawing r:id="rId3"/>
  <controls>
    <mc:AlternateContent xmlns:mc="http://schemas.openxmlformats.org/markup-compatibility/2006">
      <mc:Choice Requires="x14">
        <control shapeId="1071" r:id="rId4" name="CheckBox1">
          <controlPr print="0" autoLine="0" r:id="rId5">
            <anchor moveWithCells="1">
              <from>
                <xdr:col>1</xdr:col>
                <xdr:colOff>19050</xdr:colOff>
                <xdr:row>13</xdr:row>
                <xdr:rowOff>847725</xdr:rowOff>
              </from>
              <to>
                <xdr:col>1</xdr:col>
                <xdr:colOff>1905000</xdr:colOff>
                <xdr:row>13</xdr:row>
                <xdr:rowOff>1095375</xdr:rowOff>
              </to>
            </anchor>
          </controlPr>
        </control>
      </mc:Choice>
      <mc:Fallback>
        <control shapeId="1071" r:id="rId4" name="CheckBox1"/>
      </mc:Fallback>
    </mc:AlternateContent>
    <mc:AlternateContent xmlns:mc="http://schemas.openxmlformats.org/markup-compatibility/2006">
      <mc:Choice Requires="x14">
        <control shapeId="1070" r:id="rId6" name="Button 46">
          <controlPr defaultSize="0" print="0" autoFill="0" autoPict="0" macro="[0]!Лист1.CollapseRows">
            <anchor moveWithCells="1" sizeWithCells="1">
              <from>
                <xdr:col>1</xdr:col>
                <xdr:colOff>28575</xdr:colOff>
                <xdr:row>13</xdr:row>
                <xdr:rowOff>1057275</xdr:rowOff>
              </from>
              <to>
                <xdr:col>1</xdr:col>
                <xdr:colOff>1000125</xdr:colOff>
                <xdr:row>13</xdr:row>
                <xdr:rowOff>1266825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2"/>
  <sheetViews>
    <sheetView workbookViewId="0">
      <selection activeCell="A12" sqref="A12"/>
    </sheetView>
  </sheetViews>
  <sheetFormatPr defaultRowHeight="12.75" x14ac:dyDescent="0.2"/>
  <sheetData>
    <row r="12" spans="1:1" x14ac:dyDescent="0.2">
      <c r="A12">
        <f>MAX('Мои данные'!L:L)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Мои данные</vt:lpstr>
      <vt:lpstr>Вспомогательный</vt:lpstr>
      <vt:lpstr>'Мои данные'!Заголовки_для_печати</vt:lpstr>
      <vt:lpstr>'Мои данные'!Область_печати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FondUser</dc:creator>
  <dc:description>17.05.2010</dc:description>
  <cp:lastModifiedBy>FondUser</cp:lastModifiedBy>
  <cp:lastPrinted>2009-09-21T09:31:36Z</cp:lastPrinted>
  <dcterms:created xsi:type="dcterms:W3CDTF">2007-02-21T08:42:24Z</dcterms:created>
  <dcterms:modified xsi:type="dcterms:W3CDTF">2016-03-17T08:01:35Z</dcterms:modified>
</cp:coreProperties>
</file>